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rly\Downloads\"/>
    </mc:Choice>
  </mc:AlternateContent>
  <bookViews>
    <workbookView xWindow="0" yWindow="0" windowWidth="19200" windowHeight="7248"/>
  </bookViews>
  <sheets>
    <sheet name="Ayuntamiento 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20" i="1"/>
  <c r="E21" i="1"/>
  <c r="E22" i="1"/>
  <c r="E23" i="1"/>
  <c r="E24" i="1"/>
  <c r="E41" i="1"/>
  <c r="E40" i="1"/>
  <c r="E39" i="1"/>
  <c r="E36" i="1"/>
  <c r="E37" i="1" s="1"/>
  <c r="E33" i="1"/>
  <c r="E34" i="1" s="1"/>
  <c r="E29" i="1"/>
  <c r="E28" i="1"/>
  <c r="E27" i="1"/>
  <c r="E26" i="1"/>
  <c r="E25" i="1"/>
  <c r="E11" i="1"/>
  <c r="E14" i="1"/>
  <c r="E45" i="1" l="1"/>
  <c r="E31" i="1"/>
  <c r="E42" i="1"/>
  <c r="E17" i="1"/>
  <c r="E10" i="1" l="1"/>
  <c r="E16" i="1"/>
  <c r="E15" i="1"/>
  <c r="E9" i="1"/>
  <c r="E8" i="1"/>
  <c r="E18" i="1" l="1"/>
  <c r="E12" i="1"/>
  <c r="E47" i="1" l="1"/>
  <c r="E48" i="1"/>
  <c r="E52" i="1"/>
  <c r="E54" i="1"/>
  <c r="E53" i="1"/>
  <c r="E50" i="1"/>
  <c r="E49" i="1" l="1"/>
  <c r="E55" i="1" s="1"/>
  <c r="E57" i="1" s="1"/>
  <c r="E51" i="1"/>
</calcChain>
</file>

<file path=xl/sharedStrings.xml><?xml version="1.0" encoding="utf-8"?>
<sst xmlns="http://schemas.openxmlformats.org/spreadsheetml/2006/main" count="88" uniqueCount="63">
  <si>
    <t>Descripción</t>
  </si>
  <si>
    <t>Cantidad</t>
  </si>
  <si>
    <t>Unds</t>
  </si>
  <si>
    <t>Precio Unit.</t>
  </si>
  <si>
    <t>Total</t>
  </si>
  <si>
    <t>P.A.</t>
  </si>
  <si>
    <t>AYUNTAMIENTO MUNICIPAL DE SOSUA</t>
  </si>
  <si>
    <t xml:space="preserve">Sub Total </t>
  </si>
  <si>
    <r>
      <t>Aprobado por:</t>
    </r>
    <r>
      <rPr>
        <b/>
        <u/>
        <sz val="11"/>
        <color indexed="8"/>
        <rFont val="Calibri"/>
        <family val="2"/>
      </rPr>
      <t xml:space="preserve">                                                                                      </t>
    </r>
  </si>
  <si>
    <t>M3</t>
  </si>
  <si>
    <t>1.0- MOVIMIENTO DE TIERRA</t>
  </si>
  <si>
    <t>1.1-Corte de capa vegetal hasta 0,30 m</t>
  </si>
  <si>
    <t xml:space="preserve">1.2-Bote de material excavado + 30% de esponjamiento </t>
  </si>
  <si>
    <t xml:space="preserve">1.3-Relleno compactado hasta 0,40 m + 30% de compactacion </t>
  </si>
  <si>
    <t>EN LOS CASTILLO DE SOSUA R.D.</t>
  </si>
  <si>
    <t xml:space="preserve">2.0-HORMIGONES </t>
  </si>
  <si>
    <t>2.1-Hormigon zapata perimetral para colocacion de hilera de block</t>
  </si>
  <si>
    <t>2.2-Hormigon  210 kg/cm zapatas columnas tableros</t>
  </si>
  <si>
    <t xml:space="preserve">1.4-Excavacion zapatas columnas tableros </t>
  </si>
  <si>
    <t xml:space="preserve">2.4-Hormigon base cancha espesor 10 cm 210 kg/cm con malla </t>
  </si>
  <si>
    <t xml:space="preserve">3.0-TERMINACIONES EN GENERAL </t>
  </si>
  <si>
    <t xml:space="preserve">2.3-Hormigon 210 kg/cm2 en columnas tableros </t>
  </si>
  <si>
    <t>3.1-Pañete laterales en area de cancha</t>
  </si>
  <si>
    <t>ML</t>
  </si>
  <si>
    <t xml:space="preserve">3.3-Encofrados de columnas </t>
  </si>
  <si>
    <t xml:space="preserve">3.5-Suministro de tableros </t>
  </si>
  <si>
    <t xml:space="preserve">Unds </t>
  </si>
  <si>
    <t xml:space="preserve">3.6-Pernos para fijar tableros </t>
  </si>
  <si>
    <t xml:space="preserve">3.7-Suministro + instalacion de mallas para tableros </t>
  </si>
  <si>
    <t xml:space="preserve">3.9-Colocacion de block de 6 pulg. En perimetro cancha </t>
  </si>
  <si>
    <t xml:space="preserve">3.10-Pintura de cancha </t>
  </si>
  <si>
    <t xml:space="preserve">4.0-ELECTRICIDAD </t>
  </si>
  <si>
    <t xml:space="preserve">4.0-Iluminacion cancha con torres de luces </t>
  </si>
  <si>
    <t xml:space="preserve">5.0-GRADAS </t>
  </si>
  <si>
    <t xml:space="preserve">5.1-Construccion de gradas según cubicaciones </t>
  </si>
  <si>
    <t xml:space="preserve">6.0-BAÑOS </t>
  </si>
  <si>
    <t xml:space="preserve">6.2-Bote de escombros en general </t>
  </si>
  <si>
    <t xml:space="preserve">6.3-Limpieza final </t>
  </si>
  <si>
    <t xml:space="preserve">Sub Total Gral </t>
  </si>
  <si>
    <t xml:space="preserve">Imprevistos </t>
  </si>
  <si>
    <t xml:space="preserve">Total Gral </t>
  </si>
  <si>
    <t xml:space="preserve">ANCHO = 28 METROS </t>
  </si>
  <si>
    <t xml:space="preserve">Dirección Técnica </t>
  </si>
  <si>
    <t>ITBIS (18% de Direccion Técnica</t>
  </si>
  <si>
    <t>Pensiones</t>
  </si>
  <si>
    <t xml:space="preserve">Codia </t>
  </si>
  <si>
    <t>Gastos Administrativos</t>
  </si>
  <si>
    <t xml:space="preserve">3.8-Pulido de superficie hormigón cancha </t>
  </si>
  <si>
    <t xml:space="preserve">3.4-Colocación de guarderas perimetro en cancha </t>
  </si>
  <si>
    <t xml:space="preserve">Transporte </t>
  </si>
  <si>
    <t>Seguros y Finazas</t>
  </si>
  <si>
    <t>3.2-Pañete columnas</t>
  </si>
  <si>
    <t>PRESUPUESTO CONSTRUCCION CANCHA CON DOS BAÑOS</t>
  </si>
  <si>
    <t>6.1-Construccion de baños ( Damas y Caballeros ) Terminaciones</t>
  </si>
  <si>
    <t>pa</t>
  </si>
  <si>
    <t xml:space="preserve">3.0-Cantos de todo el perimetro </t>
  </si>
  <si>
    <t>Wilfredo Olivences</t>
  </si>
  <si>
    <t>Revisado por:</t>
  </si>
  <si>
    <t>Ing. Eduard Gónzalez</t>
  </si>
  <si>
    <t>Enc. De Obras Municipales</t>
  </si>
  <si>
    <t>Alcalde Municipal</t>
  </si>
  <si>
    <t xml:space="preserve">LARGO = 15 METROS </t>
  </si>
  <si>
    <t>FECHA 4/04/2022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</si>
</sst>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&quot;       &quot;;\-#,##0.00&quot;       &quot;;&quot; -&quot;#&quot;       &quot;;@\ "/>
    <numFmt numFmtId="166" formatCode="#,##0&quot; pta &quot;;&quot; (&quot;#,##0&quot; pta)&quot;;&quot; -&quot;#&quot; pta &quot;;@\ "/>
    <numFmt numFmtId="167" formatCode="#,##0.00_ ;\-#,##0.00\ 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Bell MT"/>
      <family val="1"/>
    </font>
    <font>
      <sz val="11"/>
      <color indexed="8"/>
      <name val="Berlin Sans FB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 Black"/>
      <family val="2"/>
    </font>
    <font>
      <sz val="18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Times New Roman"/>
      <family val="1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">
    <xf numFmtId="0" fontId="0" fillId="0" borderId="0"/>
    <xf numFmtId="165" fontId="2" fillId="0" borderId="0"/>
    <xf numFmtId="165" fontId="2" fillId="0" borderId="0"/>
    <xf numFmtId="0" fontId="4" fillId="0" borderId="0"/>
    <xf numFmtId="0" fontId="4" fillId="0" borderId="0"/>
    <xf numFmtId="0" fontId="4" fillId="0" borderId="0"/>
    <xf numFmtId="166" fontId="2" fillId="0" borderId="0"/>
    <xf numFmtId="0" fontId="2" fillId="0" borderId="0"/>
    <xf numFmtId="164" fontId="4" fillId="0" borderId="0" applyFont="0" applyFill="0" applyBorder="0" applyAlignment="0" applyProtection="0"/>
    <xf numFmtId="0" fontId="15" fillId="3" borderId="7" applyNumberFormat="0" applyAlignment="0" applyProtection="0"/>
    <xf numFmtId="0" fontId="1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66">
    <xf numFmtId="0" fontId="0" fillId="0" borderId="0" xfId="0"/>
    <xf numFmtId="0" fontId="2" fillId="0" borderId="0" xfId="7"/>
    <xf numFmtId="0" fontId="3" fillId="0" borderId="0" xfId="7" applyFont="1"/>
    <xf numFmtId="0" fontId="6" fillId="0" borderId="0" xfId="7" applyFont="1"/>
    <xf numFmtId="0" fontId="7" fillId="0" borderId="0" xfId="7" applyFont="1"/>
    <xf numFmtId="0" fontId="7" fillId="0" borderId="0" xfId="7" applyFont="1" applyAlignment="1"/>
    <xf numFmtId="167" fontId="10" fillId="0" borderId="1" xfId="7" applyNumberFormat="1" applyFont="1" applyBorder="1" applyAlignment="1">
      <alignment horizontal="center"/>
    </xf>
    <xf numFmtId="167" fontId="10" fillId="0" borderId="1" xfId="7" applyNumberFormat="1" applyFont="1" applyBorder="1" applyAlignment="1">
      <alignment horizontal="right"/>
    </xf>
    <xf numFmtId="0" fontId="10" fillId="0" borderId="0" xfId="7" applyFont="1"/>
    <xf numFmtId="167" fontId="11" fillId="0" borderId="1" xfId="0" applyNumberFormat="1" applyFont="1" applyBorder="1" applyAlignment="1">
      <alignment horizontal="center"/>
    </xf>
    <xf numFmtId="167" fontId="11" fillId="0" borderId="1" xfId="0" applyNumberFormat="1" applyFont="1" applyFill="1" applyBorder="1" applyAlignment="1">
      <alignment horizontal="right"/>
    </xf>
    <xf numFmtId="0" fontId="12" fillId="0" borderId="0" xfId="7" applyFont="1" applyAlignment="1">
      <alignment horizontal="left"/>
    </xf>
    <xf numFmtId="0" fontId="8" fillId="0" borderId="1" xfId="7" applyFont="1" applyFill="1" applyBorder="1" applyAlignment="1">
      <alignment horizontal="center"/>
    </xf>
    <xf numFmtId="0" fontId="9" fillId="0" borderId="0" xfId="7" applyFont="1" applyBorder="1"/>
    <xf numFmtId="167" fontId="10" fillId="0" borderId="0" xfId="7" applyNumberFormat="1" applyFont="1" applyBorder="1" applyAlignment="1">
      <alignment horizontal="left"/>
    </xf>
    <xf numFmtId="167" fontId="10" fillId="0" borderId="0" xfId="7" applyNumberFormat="1" applyFont="1" applyBorder="1" applyAlignment="1">
      <alignment horizontal="center"/>
    </xf>
    <xf numFmtId="167" fontId="11" fillId="0" borderId="0" xfId="0" applyNumberFormat="1" applyFont="1" applyFill="1" applyBorder="1" applyAlignment="1">
      <alignment horizontal="right"/>
    </xf>
    <xf numFmtId="0" fontId="13" fillId="0" borderId="4" xfId="7" applyFont="1" applyBorder="1" applyAlignment="1">
      <alignment horizontal="center"/>
    </xf>
    <xf numFmtId="0" fontId="13" fillId="0" borderId="1" xfId="7" applyFont="1" applyFill="1" applyBorder="1" applyAlignment="1">
      <alignment horizontal="center"/>
    </xf>
    <xf numFmtId="0" fontId="10" fillId="0" borderId="1" xfId="7" applyFont="1" applyBorder="1"/>
    <xf numFmtId="167" fontId="10" fillId="0" borderId="0" xfId="7" applyNumberFormat="1" applyFont="1" applyFill="1" applyBorder="1"/>
    <xf numFmtId="167" fontId="10" fillId="0" borderId="1" xfId="7" applyNumberFormat="1" applyFont="1" applyFill="1" applyBorder="1"/>
    <xf numFmtId="39" fontId="10" fillId="0" borderId="1" xfId="7" applyNumberFormat="1" applyFont="1" applyBorder="1" applyAlignment="1">
      <alignment horizontal="center"/>
    </xf>
    <xf numFmtId="39" fontId="11" fillId="0" borderId="1" xfId="0" applyNumberFormat="1" applyFont="1" applyFill="1" applyBorder="1" applyAlignment="1">
      <alignment horizontal="right"/>
    </xf>
    <xf numFmtId="39" fontId="10" fillId="0" borderId="1" xfId="7" applyNumberFormat="1" applyFont="1" applyFill="1" applyBorder="1" applyAlignment="1">
      <alignment horizontal="center"/>
    </xf>
    <xf numFmtId="39" fontId="10" fillId="0" borderId="1" xfId="7" applyNumberFormat="1" applyFont="1" applyFill="1" applyBorder="1"/>
    <xf numFmtId="0" fontId="12" fillId="2" borderId="1" xfId="7" applyFont="1" applyFill="1" applyBorder="1"/>
    <xf numFmtId="0" fontId="12" fillId="2" borderId="2" xfId="7" applyFont="1" applyFill="1" applyBorder="1"/>
    <xf numFmtId="0" fontId="10" fillId="0" borderId="0" xfId="7" applyFont="1" applyFill="1" applyBorder="1"/>
    <xf numFmtId="39" fontId="12" fillId="2" borderId="1" xfId="7" applyNumberFormat="1" applyFont="1" applyFill="1" applyBorder="1"/>
    <xf numFmtId="0" fontId="12" fillId="0" borderId="4" xfId="7" applyFont="1" applyBorder="1" applyAlignment="1">
      <alignment horizontal="center"/>
    </xf>
    <xf numFmtId="39" fontId="10" fillId="0" borderId="1" xfId="7" applyNumberFormat="1" applyFont="1" applyBorder="1"/>
    <xf numFmtId="0" fontId="10" fillId="0" borderId="1" xfId="7" applyFont="1" applyBorder="1" applyAlignment="1"/>
    <xf numFmtId="167" fontId="10" fillId="0" borderId="1" xfId="7" applyNumberFormat="1" applyFont="1" applyFill="1" applyBorder="1" applyAlignment="1"/>
    <xf numFmtId="0" fontId="11" fillId="0" borderId="1" xfId="0" applyFont="1" applyFill="1" applyBorder="1"/>
    <xf numFmtId="0" fontId="14" fillId="0" borderId="0" xfId="7" applyFont="1"/>
    <xf numFmtId="167" fontId="10" fillId="0" borderId="0" xfId="7" applyNumberFormat="1" applyFont="1"/>
    <xf numFmtId="0" fontId="10" fillId="0" borderId="5" xfId="7" applyFont="1" applyBorder="1"/>
    <xf numFmtId="0" fontId="10" fillId="0" borderId="6" xfId="7" applyFont="1" applyBorder="1"/>
    <xf numFmtId="9" fontId="10" fillId="0" borderId="6" xfId="7" applyNumberFormat="1" applyFont="1" applyBorder="1"/>
    <xf numFmtId="167" fontId="10" fillId="0" borderId="3" xfId="7" applyNumberFormat="1" applyFont="1" applyBorder="1"/>
    <xf numFmtId="0" fontId="17" fillId="4" borderId="1" xfId="10" applyFont="1" applyBorder="1" applyAlignment="1">
      <alignment horizontal="center"/>
    </xf>
    <xf numFmtId="0" fontId="10" fillId="0" borderId="0" xfId="7" applyFont="1" applyBorder="1"/>
    <xf numFmtId="167" fontId="18" fillId="0" borderId="0" xfId="7" applyNumberFormat="1" applyFont="1" applyBorder="1" applyAlignment="1">
      <alignment horizontal="left"/>
    </xf>
    <xf numFmtId="167" fontId="19" fillId="6" borderId="2" xfId="12" applyNumberFormat="1" applyFont="1" applyBorder="1" applyAlignment="1">
      <alignment horizontal="left"/>
    </xf>
    <xf numFmtId="0" fontId="20" fillId="4" borderId="2" xfId="10" applyFont="1" applyBorder="1"/>
    <xf numFmtId="167" fontId="20" fillId="4" borderId="2" xfId="10" applyNumberFormat="1" applyFont="1" applyBorder="1"/>
    <xf numFmtId="0" fontId="20" fillId="4" borderId="1" xfId="10" applyFont="1" applyBorder="1"/>
    <xf numFmtId="167" fontId="20" fillId="4" borderId="1" xfId="10" applyNumberFormat="1" applyFont="1" applyBorder="1"/>
    <xf numFmtId="0" fontId="21" fillId="4" borderId="1" xfId="10" applyFont="1" applyBorder="1"/>
    <xf numFmtId="167" fontId="21" fillId="4" borderId="1" xfId="10" applyNumberFormat="1" applyFont="1" applyBorder="1"/>
    <xf numFmtId="167" fontId="12" fillId="2" borderId="2" xfId="7" applyNumberFormat="1" applyFont="1" applyFill="1" applyBorder="1" applyAlignment="1">
      <alignment horizontal="right"/>
    </xf>
    <xf numFmtId="0" fontId="22" fillId="5" borderId="1" xfId="11" applyFont="1" applyBorder="1"/>
    <xf numFmtId="39" fontId="22" fillId="5" borderId="1" xfId="11" applyNumberFormat="1" applyFont="1" applyBorder="1" applyAlignment="1">
      <alignment horizontal="left"/>
    </xf>
    <xf numFmtId="0" fontId="22" fillId="5" borderId="2" xfId="11" applyFont="1" applyBorder="1"/>
    <xf numFmtId="167" fontId="22" fillId="6" borderId="1" xfId="12" applyNumberFormat="1" applyFont="1" applyBorder="1" applyAlignment="1">
      <alignment horizontal="center"/>
    </xf>
    <xf numFmtId="167" fontId="22" fillId="6" borderId="1" xfId="12" applyNumberFormat="1" applyFont="1" applyBorder="1" applyAlignment="1">
      <alignment horizontal="left"/>
    </xf>
    <xf numFmtId="164" fontId="2" fillId="0" borderId="0" xfId="8" applyFont="1"/>
    <xf numFmtId="10" fontId="10" fillId="0" borderId="6" xfId="8" applyNumberFormat="1" applyFont="1" applyBorder="1"/>
    <xf numFmtId="0" fontId="15" fillId="3" borderId="7" xfId="9"/>
    <xf numFmtId="10" fontId="15" fillId="3" borderId="7" xfId="9" applyNumberFormat="1"/>
    <xf numFmtId="167" fontId="22" fillId="5" borderId="2" xfId="11" applyNumberFormat="1" applyFont="1" applyBorder="1" applyAlignment="1">
      <alignment horizontal="left"/>
    </xf>
    <xf numFmtId="0" fontId="23" fillId="0" borderId="0" xfId="7" applyFont="1"/>
    <xf numFmtId="0" fontId="24" fillId="0" borderId="0" xfId="7" applyFont="1" applyAlignment="1"/>
    <xf numFmtId="0" fontId="2" fillId="0" borderId="0" xfId="7" applyAlignment="1">
      <alignment horizontal="center"/>
    </xf>
    <xf numFmtId="0" fontId="3" fillId="0" borderId="0" xfId="7" applyFont="1" applyAlignment="1">
      <alignment horizontal="center"/>
    </xf>
  </cellXfs>
  <cellStyles count="13">
    <cellStyle name="40% - Énfasis6" xfId="11" builtinId="51"/>
    <cellStyle name="60% - Énfasis6" xfId="12" builtinId="52"/>
    <cellStyle name="Énfasis6" xfId="10" builtinId="49"/>
    <cellStyle name="Excel Built-in Normal" xfId="7"/>
    <cellStyle name="Millares" xfId="8" builtinId="3"/>
    <cellStyle name="Millares 2" xfId="1"/>
    <cellStyle name="Millares 5" xfId="2"/>
    <cellStyle name="Normal" xfId="0" builtinId="0"/>
    <cellStyle name="Normal 2" xfId="3"/>
    <cellStyle name="Normal 4" xfId="4"/>
    <cellStyle name="Normal 5" xfId="5"/>
    <cellStyle name="Salida" xfId="9" builtinId="21"/>
    <cellStyle name="Währung" xfId="6"/>
  </cellStyles>
  <dxfs count="0"/>
  <tableStyles count="0" defaultTableStyle="TableStyleMedium2" defaultPivotStyle="PivotStyleLight16"/>
  <colors>
    <mruColors>
      <color rgb="FF8480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45668</xdr:colOff>
      <xdr:row>0</xdr:row>
      <xdr:rowOff>57382</xdr:rowOff>
    </xdr:from>
    <xdr:to>
      <xdr:col>3</xdr:col>
      <xdr:colOff>718556</xdr:colOff>
      <xdr:row>4</xdr:row>
      <xdr:rowOff>162157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B4760C8-16F6-4A01-B634-90E866D5C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6924" y="57382"/>
          <a:ext cx="672888" cy="973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zoomScale="130" zoomScaleNormal="130" workbookViewId="0">
      <selection activeCell="F3" sqref="F3"/>
    </sheetView>
  </sheetViews>
  <sheetFormatPr baseColWidth="10" defaultColWidth="11.33203125" defaultRowHeight="14.4" x14ac:dyDescent="0.3"/>
  <cols>
    <col min="1" max="1" width="65.6640625" style="1" customWidth="1"/>
    <col min="2" max="2" width="14.5546875" style="1" customWidth="1"/>
    <col min="3" max="3" width="17" style="1" customWidth="1"/>
    <col min="4" max="4" width="16.33203125" style="1" customWidth="1"/>
    <col min="5" max="5" width="18.5546875" style="1" customWidth="1"/>
    <col min="6" max="6" width="13.5546875" style="1" customWidth="1"/>
    <col min="7" max="16384" width="11.33203125" style="1"/>
  </cols>
  <sheetData>
    <row r="1" spans="1:5" ht="22.8" x14ac:dyDescent="0.4">
      <c r="A1" s="35" t="s">
        <v>6</v>
      </c>
    </row>
    <row r="2" spans="1:5" x14ac:dyDescent="0.3">
      <c r="A2" s="11" t="s">
        <v>52</v>
      </c>
      <c r="B2" s="2"/>
      <c r="C2" s="2" t="s">
        <v>62</v>
      </c>
      <c r="D2" s="2"/>
    </row>
    <row r="3" spans="1:5" x14ac:dyDescent="0.3">
      <c r="A3" s="11" t="s">
        <v>14</v>
      </c>
      <c r="B3" s="2"/>
      <c r="C3" s="2"/>
      <c r="D3" s="2"/>
    </row>
    <row r="4" spans="1:5" x14ac:dyDescent="0.3">
      <c r="A4" s="11" t="s">
        <v>41</v>
      </c>
      <c r="B4" s="2"/>
      <c r="C4" s="2"/>
      <c r="D4" s="2"/>
    </row>
    <row r="5" spans="1:5" x14ac:dyDescent="0.3">
      <c r="A5" s="11" t="s">
        <v>61</v>
      </c>
      <c r="B5" s="2"/>
      <c r="C5" s="2"/>
      <c r="D5" s="2"/>
    </row>
    <row r="6" spans="1:5" ht="21" x14ac:dyDescent="0.4">
      <c r="A6" s="41" t="s">
        <v>0</v>
      </c>
      <c r="B6" s="41" t="s">
        <v>1</v>
      </c>
      <c r="C6" s="41" t="s">
        <v>2</v>
      </c>
      <c r="D6" s="41" t="s">
        <v>3</v>
      </c>
      <c r="E6" s="41" t="s">
        <v>4</v>
      </c>
    </row>
    <row r="7" spans="1:5" ht="17.399999999999999" x14ac:dyDescent="0.45">
      <c r="A7" s="18" t="s">
        <v>10</v>
      </c>
      <c r="B7" s="12"/>
      <c r="C7" s="12"/>
      <c r="D7" s="12"/>
      <c r="E7" s="12"/>
    </row>
    <row r="8" spans="1:5" x14ac:dyDescent="0.3">
      <c r="A8" s="34" t="s">
        <v>11</v>
      </c>
      <c r="B8" s="9">
        <v>75.8</v>
      </c>
      <c r="C8" s="9" t="s">
        <v>9</v>
      </c>
      <c r="D8" s="9">
        <v>357.6</v>
      </c>
      <c r="E8" s="10">
        <f t="shared" ref="E8:E9" si="0">B8*D8</f>
        <v>27106.080000000002</v>
      </c>
    </row>
    <row r="9" spans="1:5" x14ac:dyDescent="0.3">
      <c r="A9" s="19" t="s">
        <v>12</v>
      </c>
      <c r="B9" s="6">
        <v>98.54</v>
      </c>
      <c r="C9" s="6" t="s">
        <v>9</v>
      </c>
      <c r="D9" s="6">
        <v>498.7</v>
      </c>
      <c r="E9" s="10">
        <f t="shared" si="0"/>
        <v>49141.898000000001</v>
      </c>
    </row>
    <row r="10" spans="1:5" x14ac:dyDescent="0.3">
      <c r="A10" s="19" t="s">
        <v>13</v>
      </c>
      <c r="B10" s="6">
        <v>186.56</v>
      </c>
      <c r="C10" s="6" t="s">
        <v>9</v>
      </c>
      <c r="D10" s="6">
        <v>890</v>
      </c>
      <c r="E10" s="7">
        <f t="shared" ref="E10:E17" si="1">B10*D10</f>
        <v>166038.39999999999</v>
      </c>
    </row>
    <row r="11" spans="1:5" x14ac:dyDescent="0.3">
      <c r="A11" s="19" t="s">
        <v>18</v>
      </c>
      <c r="B11" s="6">
        <v>2.25</v>
      </c>
      <c r="C11" s="6" t="s">
        <v>9</v>
      </c>
      <c r="D11" s="6">
        <v>752.8</v>
      </c>
      <c r="E11" s="7">
        <f t="shared" si="1"/>
        <v>1693.8</v>
      </c>
    </row>
    <row r="12" spans="1:5" ht="15.6" x14ac:dyDescent="0.3">
      <c r="A12" s="13"/>
      <c r="B12" s="14"/>
      <c r="C12" s="43"/>
      <c r="D12" s="44" t="s">
        <v>7</v>
      </c>
      <c r="E12" s="44">
        <f>SUM(E8:E11)</f>
        <v>243980.17799999999</v>
      </c>
    </row>
    <row r="13" spans="1:5" ht="17.399999999999999" x14ac:dyDescent="0.45">
      <c r="A13" s="17" t="s">
        <v>15</v>
      </c>
      <c r="B13" s="14"/>
      <c r="C13" s="14"/>
      <c r="D13" s="14"/>
      <c r="E13" s="14"/>
    </row>
    <row r="14" spans="1:5" x14ac:dyDescent="0.3">
      <c r="A14" s="19" t="s">
        <v>16</v>
      </c>
      <c r="B14" s="6">
        <v>12.65</v>
      </c>
      <c r="C14" s="6" t="s">
        <v>9</v>
      </c>
      <c r="D14" s="6">
        <v>9800</v>
      </c>
      <c r="E14" s="7">
        <f>B14*D14</f>
        <v>123970</v>
      </c>
    </row>
    <row r="15" spans="1:5" x14ac:dyDescent="0.3">
      <c r="A15" s="19" t="s">
        <v>17</v>
      </c>
      <c r="B15" s="6">
        <v>3.6</v>
      </c>
      <c r="C15" s="6" t="s">
        <v>9</v>
      </c>
      <c r="D15" s="6">
        <v>12890</v>
      </c>
      <c r="E15" s="10">
        <f t="shared" si="1"/>
        <v>46404</v>
      </c>
    </row>
    <row r="16" spans="1:5" x14ac:dyDescent="0.3">
      <c r="A16" s="19" t="s">
        <v>21</v>
      </c>
      <c r="B16" s="6">
        <v>3.46</v>
      </c>
      <c r="C16" s="6" t="s">
        <v>9</v>
      </c>
      <c r="D16" s="6">
        <v>29875</v>
      </c>
      <c r="E16" s="10">
        <f t="shared" si="1"/>
        <v>103367.5</v>
      </c>
    </row>
    <row r="17" spans="1:5" x14ac:dyDescent="0.3">
      <c r="A17" s="19" t="s">
        <v>19</v>
      </c>
      <c r="B17" s="6">
        <v>26.5</v>
      </c>
      <c r="C17" s="6" t="s">
        <v>9</v>
      </c>
      <c r="D17" s="6">
        <v>14892</v>
      </c>
      <c r="E17" s="10">
        <f t="shared" si="1"/>
        <v>394638</v>
      </c>
    </row>
    <row r="18" spans="1:5" ht="15.6" x14ac:dyDescent="0.3">
      <c r="A18" s="13"/>
      <c r="B18" s="15"/>
      <c r="C18" s="15"/>
      <c r="D18" s="55" t="s">
        <v>7</v>
      </c>
      <c r="E18" s="56">
        <f>SUM(E14:E17)</f>
        <v>668379.5</v>
      </c>
    </row>
    <row r="19" spans="1:5" ht="17.399999999999999" x14ac:dyDescent="0.45">
      <c r="A19" s="17" t="s">
        <v>20</v>
      </c>
      <c r="B19" s="15"/>
      <c r="C19" s="15"/>
      <c r="D19" s="15"/>
      <c r="E19" s="16"/>
    </row>
    <row r="20" spans="1:5" x14ac:dyDescent="0.3">
      <c r="A20" s="62" t="s">
        <v>55</v>
      </c>
      <c r="B20" s="22">
        <v>60</v>
      </c>
      <c r="C20" s="22" t="s">
        <v>23</v>
      </c>
      <c r="D20" s="22">
        <v>350.7</v>
      </c>
      <c r="E20" s="23">
        <f>B20*D20</f>
        <v>21042</v>
      </c>
    </row>
    <row r="21" spans="1:5" x14ac:dyDescent="0.3">
      <c r="A21" s="19" t="s">
        <v>22</v>
      </c>
      <c r="B21" s="22">
        <v>65</v>
      </c>
      <c r="C21" s="22" t="s">
        <v>23</v>
      </c>
      <c r="D21" s="22">
        <v>450.3</v>
      </c>
      <c r="E21" s="23">
        <f>B21*D21</f>
        <v>29269.5</v>
      </c>
    </row>
    <row r="22" spans="1:5" x14ac:dyDescent="0.3">
      <c r="A22" s="19" t="s">
        <v>51</v>
      </c>
      <c r="B22" s="22">
        <v>24</v>
      </c>
      <c r="C22" s="22" t="s">
        <v>23</v>
      </c>
      <c r="D22" s="22">
        <v>400</v>
      </c>
      <c r="E22" s="23">
        <f t="shared" ref="E22:E30" si="2">B22*D22</f>
        <v>9600</v>
      </c>
    </row>
    <row r="23" spans="1:5" x14ac:dyDescent="0.3">
      <c r="A23" s="19" t="s">
        <v>24</v>
      </c>
      <c r="B23" s="22">
        <v>60</v>
      </c>
      <c r="C23" s="22" t="s">
        <v>23</v>
      </c>
      <c r="D23" s="22">
        <v>200</v>
      </c>
      <c r="E23" s="23">
        <f t="shared" si="2"/>
        <v>12000</v>
      </c>
    </row>
    <row r="24" spans="1:5" x14ac:dyDescent="0.3">
      <c r="A24" s="19" t="s">
        <v>48</v>
      </c>
      <c r="B24" s="22">
        <v>2</v>
      </c>
      <c r="C24" s="22" t="s">
        <v>26</v>
      </c>
      <c r="D24" s="24">
        <v>9500</v>
      </c>
      <c r="E24" s="25">
        <f t="shared" si="2"/>
        <v>19000</v>
      </c>
    </row>
    <row r="25" spans="1:5" x14ac:dyDescent="0.3">
      <c r="A25" s="19" t="s">
        <v>25</v>
      </c>
      <c r="B25" s="22">
        <v>1</v>
      </c>
      <c r="C25" s="22" t="s">
        <v>5</v>
      </c>
      <c r="D25" s="24">
        <v>6500</v>
      </c>
      <c r="E25" s="25">
        <f t="shared" si="2"/>
        <v>6500</v>
      </c>
    </row>
    <row r="26" spans="1:5" x14ac:dyDescent="0.3">
      <c r="A26" s="19" t="s">
        <v>27</v>
      </c>
      <c r="B26" s="22">
        <v>2</v>
      </c>
      <c r="C26" s="22" t="s">
        <v>26</v>
      </c>
      <c r="D26" s="24">
        <v>4550</v>
      </c>
      <c r="E26" s="25">
        <f t="shared" si="2"/>
        <v>9100</v>
      </c>
    </row>
    <row r="27" spans="1:5" x14ac:dyDescent="0.3">
      <c r="A27" s="19" t="s">
        <v>28</v>
      </c>
      <c r="B27" s="22">
        <v>1</v>
      </c>
      <c r="C27" s="22" t="s">
        <v>54</v>
      </c>
      <c r="D27" s="24">
        <v>30000</v>
      </c>
      <c r="E27" s="25">
        <f t="shared" si="2"/>
        <v>30000</v>
      </c>
    </row>
    <row r="28" spans="1:5" x14ac:dyDescent="0.3">
      <c r="A28" s="19" t="s">
        <v>47</v>
      </c>
      <c r="B28" s="22">
        <v>1</v>
      </c>
      <c r="C28" s="22" t="s">
        <v>5</v>
      </c>
      <c r="D28" s="24">
        <v>220000</v>
      </c>
      <c r="E28" s="25">
        <f t="shared" si="2"/>
        <v>220000</v>
      </c>
    </row>
    <row r="29" spans="1:5" x14ac:dyDescent="0.3">
      <c r="A29" s="19" t="s">
        <v>29</v>
      </c>
      <c r="B29" s="22">
        <v>1</v>
      </c>
      <c r="C29" s="22" t="s">
        <v>5</v>
      </c>
      <c r="D29" s="24">
        <v>210000</v>
      </c>
      <c r="E29" s="25">
        <f t="shared" si="2"/>
        <v>210000</v>
      </c>
    </row>
    <row r="30" spans="1:5" x14ac:dyDescent="0.3">
      <c r="A30" s="19" t="s">
        <v>30</v>
      </c>
      <c r="B30" s="22">
        <v>1</v>
      </c>
      <c r="C30" s="22" t="s">
        <v>5</v>
      </c>
      <c r="D30" s="24">
        <v>300000</v>
      </c>
      <c r="E30" s="25">
        <f t="shared" si="2"/>
        <v>300000</v>
      </c>
    </row>
    <row r="31" spans="1:5" ht="15.6" x14ac:dyDescent="0.3">
      <c r="A31" s="42"/>
      <c r="B31" s="8"/>
      <c r="C31" s="8"/>
      <c r="D31" s="54" t="s">
        <v>7</v>
      </c>
      <c r="E31" s="61">
        <f>SUM(E20:E30)</f>
        <v>866511.5</v>
      </c>
    </row>
    <row r="32" spans="1:5" x14ac:dyDescent="0.3">
      <c r="A32" s="8"/>
      <c r="B32" s="8"/>
      <c r="C32" s="8"/>
      <c r="D32" s="28"/>
      <c r="E32" s="20"/>
    </row>
    <row r="33" spans="1:5" x14ac:dyDescent="0.3">
      <c r="A33" s="30" t="s">
        <v>31</v>
      </c>
      <c r="B33" s="22">
        <v>1</v>
      </c>
      <c r="C33" s="22" t="s">
        <v>5</v>
      </c>
      <c r="D33" s="24">
        <v>450000</v>
      </c>
      <c r="E33" s="25">
        <f>D33</f>
        <v>450000</v>
      </c>
    </row>
    <row r="34" spans="1:5" ht="15.6" x14ac:dyDescent="0.3">
      <c r="A34" s="19" t="s">
        <v>32</v>
      </c>
      <c r="B34" s="8"/>
      <c r="C34" s="8"/>
      <c r="D34" s="52" t="s">
        <v>7</v>
      </c>
      <c r="E34" s="53">
        <f>E33</f>
        <v>450000</v>
      </c>
    </row>
    <row r="35" spans="1:5" x14ac:dyDescent="0.3">
      <c r="A35" s="8"/>
      <c r="B35" s="8"/>
      <c r="C35" s="8"/>
      <c r="D35" s="28"/>
      <c r="E35" s="20"/>
    </row>
    <row r="36" spans="1:5" x14ac:dyDescent="0.3">
      <c r="A36" s="30" t="s">
        <v>33</v>
      </c>
      <c r="B36" s="22">
        <v>1</v>
      </c>
      <c r="C36" s="22" t="s">
        <v>5</v>
      </c>
      <c r="D36" s="25">
        <v>1250000</v>
      </c>
      <c r="E36" s="25">
        <f>D36</f>
        <v>1250000</v>
      </c>
    </row>
    <row r="37" spans="1:5" x14ac:dyDescent="0.3">
      <c r="A37" s="31" t="s">
        <v>34</v>
      </c>
      <c r="B37" s="8"/>
      <c r="C37" s="8"/>
      <c r="D37" s="26" t="s">
        <v>7</v>
      </c>
      <c r="E37" s="29">
        <f>E36</f>
        <v>1250000</v>
      </c>
    </row>
    <row r="38" spans="1:5" x14ac:dyDescent="0.3">
      <c r="A38" s="8"/>
      <c r="B38" s="8"/>
      <c r="C38" s="8"/>
      <c r="D38" s="28"/>
      <c r="E38" s="20"/>
    </row>
    <row r="39" spans="1:5" x14ac:dyDescent="0.3">
      <c r="A39" s="30" t="s">
        <v>35</v>
      </c>
      <c r="B39" s="6">
        <v>1</v>
      </c>
      <c r="C39" s="6" t="s">
        <v>5</v>
      </c>
      <c r="D39" s="21">
        <v>480000</v>
      </c>
      <c r="E39" s="21">
        <f>D39</f>
        <v>480000</v>
      </c>
    </row>
    <row r="40" spans="1:5" x14ac:dyDescent="0.3">
      <c r="A40" s="19" t="s">
        <v>53</v>
      </c>
      <c r="B40" s="6">
        <v>1</v>
      </c>
      <c r="C40" s="6" t="s">
        <v>5</v>
      </c>
      <c r="D40" s="33">
        <v>85000</v>
      </c>
      <c r="E40" s="33">
        <f>D40</f>
        <v>85000</v>
      </c>
    </row>
    <row r="41" spans="1:5" x14ac:dyDescent="0.3">
      <c r="A41" s="32" t="s">
        <v>36</v>
      </c>
      <c r="B41" s="6">
        <v>1</v>
      </c>
      <c r="C41" s="6" t="s">
        <v>5</v>
      </c>
      <c r="D41" s="33">
        <v>25000</v>
      </c>
      <c r="E41" s="33">
        <f>D41</f>
        <v>25000</v>
      </c>
    </row>
    <row r="42" spans="1:5" x14ac:dyDescent="0.3">
      <c r="A42" s="32" t="s">
        <v>37</v>
      </c>
      <c r="D42" s="27" t="s">
        <v>7</v>
      </c>
      <c r="E42" s="51">
        <f>SUM(E39:E41)</f>
        <v>590000</v>
      </c>
    </row>
    <row r="45" spans="1:5" ht="15.6" x14ac:dyDescent="0.3">
      <c r="B45" s="8"/>
      <c r="C45" s="8"/>
      <c r="D45" s="49" t="s">
        <v>38</v>
      </c>
      <c r="E45" s="50">
        <f>E42+E37+E34+E31+E18+E12</f>
        <v>4068871.1779999998</v>
      </c>
    </row>
    <row r="46" spans="1:5" x14ac:dyDescent="0.3">
      <c r="B46" s="8"/>
      <c r="C46" s="8"/>
      <c r="D46" s="8"/>
      <c r="E46" s="36"/>
    </row>
    <row r="47" spans="1:5" x14ac:dyDescent="0.3">
      <c r="B47" s="37" t="s">
        <v>42</v>
      </c>
      <c r="C47" s="38"/>
      <c r="D47" s="39">
        <v>0.1</v>
      </c>
      <c r="E47" s="40">
        <f>E45*D47</f>
        <v>406887.11780000001</v>
      </c>
    </row>
    <row r="48" spans="1:5" x14ac:dyDescent="0.3">
      <c r="A48" s="57"/>
      <c r="B48" s="37" t="s">
        <v>43</v>
      </c>
      <c r="C48" s="38"/>
      <c r="D48" s="58">
        <v>1.7999999999999999E-2</v>
      </c>
      <c r="E48" s="40">
        <f>E45*D48</f>
        <v>73239.681203999993</v>
      </c>
    </row>
    <row r="49" spans="1:5" x14ac:dyDescent="0.3">
      <c r="B49" s="37" t="s">
        <v>44</v>
      </c>
      <c r="C49" s="38"/>
      <c r="D49" s="39">
        <v>0.01</v>
      </c>
      <c r="E49" s="40">
        <f>E45*D49</f>
        <v>40688.711779999998</v>
      </c>
    </row>
    <row r="50" spans="1:5" x14ac:dyDescent="0.3">
      <c r="B50" s="59" t="s">
        <v>45</v>
      </c>
      <c r="C50" s="59"/>
      <c r="D50" s="60">
        <v>1E-3</v>
      </c>
      <c r="E50" s="59">
        <f>D50*E45</f>
        <v>4068.8711779999999</v>
      </c>
    </row>
    <row r="51" spans="1:5" x14ac:dyDescent="0.3">
      <c r="B51" s="59" t="s">
        <v>46</v>
      </c>
      <c r="C51" s="59"/>
      <c r="D51" s="60">
        <v>2.5999999999999999E-2</v>
      </c>
      <c r="E51" s="59">
        <f>D51*E45</f>
        <v>105790.65062799999</v>
      </c>
    </row>
    <row r="52" spans="1:5" x14ac:dyDescent="0.3">
      <c r="B52" s="59" t="s">
        <v>39</v>
      </c>
      <c r="C52" s="59"/>
      <c r="D52" s="60">
        <v>0.05</v>
      </c>
      <c r="E52" s="59">
        <f>D52*E45</f>
        <v>203443.5589</v>
      </c>
    </row>
    <row r="53" spans="1:5" x14ac:dyDescent="0.3">
      <c r="B53" s="59" t="s">
        <v>49</v>
      </c>
      <c r="C53" s="59"/>
      <c r="D53" s="60">
        <v>1.4999999999999999E-2</v>
      </c>
      <c r="E53" s="59">
        <f>D53*E45</f>
        <v>61033.067669999997</v>
      </c>
    </row>
    <row r="54" spans="1:5" x14ac:dyDescent="0.3">
      <c r="B54" s="59" t="s">
        <v>50</v>
      </c>
      <c r="C54" s="59"/>
      <c r="D54" s="60">
        <v>0.01</v>
      </c>
      <c r="E54" s="59">
        <f>D54*E45</f>
        <v>40688.711779999998</v>
      </c>
    </row>
    <row r="55" spans="1:5" ht="18" x14ac:dyDescent="0.35">
      <c r="D55" s="45" t="s">
        <v>7</v>
      </c>
      <c r="E55" s="46">
        <f>SUM(E47:E54)</f>
        <v>935840.37094000005</v>
      </c>
    </row>
    <row r="56" spans="1:5" x14ac:dyDescent="0.3">
      <c r="D56"/>
      <c r="E56"/>
    </row>
    <row r="57" spans="1:5" ht="18" x14ac:dyDescent="0.35">
      <c r="D57" s="47" t="s">
        <v>40</v>
      </c>
      <c r="E57" s="48">
        <f>E55+E45</f>
        <v>5004711.5489400001</v>
      </c>
    </row>
    <row r="63" spans="1:5" x14ac:dyDescent="0.3">
      <c r="A63" s="4"/>
    </row>
    <row r="67" spans="1:4" x14ac:dyDescent="0.3">
      <c r="A67" s="2" t="s">
        <v>57</v>
      </c>
      <c r="B67" s="2" t="s">
        <v>8</v>
      </c>
      <c r="C67" s="3"/>
    </row>
    <row r="68" spans="1:4" x14ac:dyDescent="0.3">
      <c r="A68" s="64" t="s">
        <v>58</v>
      </c>
      <c r="C68" s="63" t="s">
        <v>56</v>
      </c>
      <c r="D68" s="5"/>
    </row>
    <row r="69" spans="1:4" x14ac:dyDescent="0.3">
      <c r="A69" s="65" t="s">
        <v>59</v>
      </c>
      <c r="C69" s="5" t="s">
        <v>60</v>
      </c>
      <c r="D69" s="5"/>
    </row>
    <row r="75" spans="1:4" x14ac:dyDescent="0.3">
      <c r="B75" s="2"/>
      <c r="C75" s="3"/>
    </row>
    <row r="76" spans="1:4" x14ac:dyDescent="0.3">
      <c r="A76" s="2"/>
      <c r="C76" s="5"/>
      <c r="D76" s="5"/>
    </row>
    <row r="77" spans="1:4" x14ac:dyDescent="0.3">
      <c r="A77" s="4"/>
      <c r="C77" s="5"/>
      <c r="D77" s="5"/>
    </row>
    <row r="78" spans="1:4" x14ac:dyDescent="0.3">
      <c r="A78" s="4"/>
    </row>
    <row r="79" spans="1:4" x14ac:dyDescent="0.3">
      <c r="A79" s="4"/>
    </row>
  </sheetData>
  <sheetProtection selectLockedCells="1" selectUnlockedCells="1"/>
  <pageMargins left="0.7" right="0.7" top="0.75" bottom="0.75" header="0.3" footer="0.3"/>
  <pageSetup firstPageNumber="0" fitToHeight="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Ayuntamiento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Starly</cp:lastModifiedBy>
  <cp:lastPrinted>2021-11-25T16:43:12Z</cp:lastPrinted>
  <dcterms:created xsi:type="dcterms:W3CDTF">2015-10-30T01:53:08Z</dcterms:created>
  <dcterms:modified xsi:type="dcterms:W3CDTF">2022-04-03T22:17:16Z</dcterms:modified>
</cp:coreProperties>
</file>